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5" sheetId="1" r:id="rId1"/>
  </sheets>
  <definedNames>
    <definedName name="_xlfn.AGGREGATE" hidden="1">#NAME?</definedName>
    <definedName name="_xlnm.Print_Titles" localSheetId="0">'дод.5'!$D:$E</definedName>
    <definedName name="_xlnm.Print_Area" localSheetId="0">'дод.5'!$D$4:$Z$38</definedName>
  </definedNames>
  <calcPr fullCalcOnLoad="1"/>
</workbook>
</file>

<file path=xl/sharedStrings.xml><?xml version="1.0" encoding="utf-8"?>
<sst xmlns="http://schemas.openxmlformats.org/spreadsheetml/2006/main" count="105" uniqueCount="85">
  <si>
    <t>-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</si>
  <si>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</si>
  <si>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</si>
  <si>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</si>
  <si>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</si>
  <si>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</si>
  <si>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</si>
  <si>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</si>
  <si>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</si>
  <si>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</si>
  <si>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</si>
  <si>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м. Рiвне</t>
  </si>
  <si>
    <t>м. Дубно</t>
  </si>
  <si>
    <t>м. Кузнецовськ</t>
  </si>
  <si>
    <t>м. Острог</t>
  </si>
  <si>
    <t>Березнівський район</t>
  </si>
  <si>
    <t xml:space="preserve">Володимирецький район </t>
  </si>
  <si>
    <t>Гощанський район</t>
  </si>
  <si>
    <t>Демидівський район</t>
  </si>
  <si>
    <t>Дубенський район</t>
  </si>
  <si>
    <t>Дубровицький район</t>
  </si>
  <si>
    <t>Зарічненський район</t>
  </si>
  <si>
    <t>Здолбунівський район</t>
  </si>
  <si>
    <t>Корецький район</t>
  </si>
  <si>
    <t>Костопільський район</t>
  </si>
  <si>
    <t>Млинівський район</t>
  </si>
  <si>
    <t>Острозький район</t>
  </si>
  <si>
    <t>Радивилівський район</t>
  </si>
  <si>
    <t>Рівненський район</t>
  </si>
  <si>
    <t>Рокитнівський район</t>
  </si>
  <si>
    <t>Сарненський район</t>
  </si>
  <si>
    <t>Разом по бюджетах  міст обласного значення</t>
  </si>
  <si>
    <t xml:space="preserve">Разом по бюджетах районів </t>
  </si>
  <si>
    <t>Разом по бюджетах районів і міст обласного значення</t>
  </si>
  <si>
    <t>Обласний бюджет</t>
  </si>
  <si>
    <t>Всього по бюджету області</t>
  </si>
  <si>
    <t>17301000000</t>
  </si>
  <si>
    <t>17302000000</t>
  </si>
  <si>
    <t>17303000000</t>
  </si>
  <si>
    <t>17304000000</t>
  </si>
  <si>
    <t>17305000000</t>
  </si>
  <si>
    <t>17306000000</t>
  </si>
  <si>
    <t>17307000000</t>
  </si>
  <si>
    <t>17308000000</t>
  </si>
  <si>
    <t>17309000000</t>
  </si>
  <si>
    <t>17310000000</t>
  </si>
  <si>
    <t>17311000000</t>
  </si>
  <si>
    <t>17312000000</t>
  </si>
  <si>
    <t>17313000000</t>
  </si>
  <si>
    <t>17314000000</t>
  </si>
  <si>
    <t>17315000000</t>
  </si>
  <si>
    <t>17316000000</t>
  </si>
  <si>
    <t>Разом</t>
  </si>
  <si>
    <t>Зміни до показників міжбюджетних трансфертів між державним бюджетом, обласним бюджетом та іншими бюджетами на 2015 рік</t>
  </si>
  <si>
    <t>Перший заступник голови обласної ради</t>
  </si>
  <si>
    <t>Субвенції з державного бюджету</t>
  </si>
  <si>
    <t>Субвенції з обласного бюджету</t>
  </si>
  <si>
    <t>Субвенції спеціального фонду</t>
  </si>
  <si>
    <t>Інші субвенції на:</t>
  </si>
  <si>
    <t xml:space="preserve">на виплату допомоги сім`ям з дітьми, малозабезпеченим сім"ям, інвалідам з дитинства, дітям - інвалідам, тимчасової державної допомоги дітям та допомоги на догляд за інвалідами І чи ІІ групи внаслідок психічного розладу </t>
  </si>
  <si>
    <t>на надання пільг та житлових субсидій населенню на придбання твердого та рідкого  пічного побутового палива і скрапленого газу</t>
  </si>
  <si>
    <t>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</si>
  <si>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 на здійснення заходів щодо соціально-економічного розвитку окремих територій</t>
  </si>
  <si>
    <t xml:space="preserve">освітня </t>
  </si>
  <si>
    <t xml:space="preserve">медична </t>
  </si>
  <si>
    <t xml:space="preserve">технічне переоснащення котельні КЗ “Корецької обласної лікарні відновного лікування” вул. Є.Коновальця, 3 м. Корець Рівненської області (у т. ч. коригування ПКД) </t>
  </si>
  <si>
    <t>в тому числі</t>
  </si>
  <si>
    <t>послуги зв"язку</t>
  </si>
  <si>
    <t xml:space="preserve">надання інших передбачених законодавством пільг </t>
  </si>
  <si>
    <t>в т.ч. цільові кошти на перевезення маршрутами "Рівне-Н.Українка" (Садові ділянки) та "Рівне-Городище" (Садові ділянки)</t>
  </si>
  <si>
    <t>компенсація за пільговий проїзд окремих категорій громадян залізничним транспортом</t>
  </si>
  <si>
    <t>разом</t>
  </si>
  <si>
    <t>Субвенції загального фонду:</t>
  </si>
  <si>
    <t>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умов"</t>
  </si>
  <si>
    <t>Субвенції спеціального фонду:</t>
  </si>
  <si>
    <t>грн.</t>
  </si>
  <si>
    <t>М.М.Драганчук</t>
  </si>
  <si>
    <t>в тому числі:</t>
  </si>
  <si>
    <t>оплата праці і нарахування на заробітну плату</t>
  </si>
  <si>
    <t>видатки, пов"язані із збільшенням внутрішньо переміщених осіб, які отримують медичні послуги</t>
  </si>
  <si>
    <t>видатки, пов"язані із збільшенням внутрішньо переміщених осіб, які отримують освітні послуги</t>
  </si>
  <si>
    <t>обласну програму енергоефективності на 2011-2015 роки</t>
  </si>
  <si>
    <t>компенсація за пільговий проїзд окремих категорій громадян автотранспортом</t>
  </si>
  <si>
    <t>компенсація за пільговий проїзд окремих категорій громадян електротранспортом</t>
  </si>
  <si>
    <t>Додаток № 4
до рішення Рівненської обласної ради
"Про внесення змін до обласного бюджету на 2015 рік"
  від 04.12.2015 року № 5</t>
  </si>
</sst>
</file>

<file path=xl/styles.xml><?xml version="1.0" encoding="utf-8"?>
<styleSheet xmlns="http://schemas.openxmlformats.org/spreadsheetml/2006/main">
  <numFmts count="4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b/>
      <sz val="12"/>
      <name val="Arial Cyr"/>
      <family val="0"/>
    </font>
    <font>
      <b/>
      <sz val="11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8"/>
      <name val="Times New Roman CYR"/>
      <family val="0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sz val="11"/>
      <name val="Times New Roman Cyr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52" fillId="47" borderId="8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" fillId="3" borderId="0" applyNumberFormat="0" applyBorder="0" applyAlignment="0" applyProtection="0"/>
    <xf numFmtId="0" fontId="54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55" fillId="47" borderId="12" applyNumberFormat="0" applyAlignment="0" applyProtection="0"/>
    <xf numFmtId="0" fontId="17" fillId="0" borderId="13" applyNumberFormat="0" applyFill="0" applyAlignment="0" applyProtection="0"/>
    <xf numFmtId="0" fontId="56" fillId="51" borderId="0" applyNumberFormat="0" applyBorder="0" applyAlignment="0" applyProtection="0"/>
    <xf numFmtId="0" fontId="20" fillId="0" borderId="0">
      <alignment/>
      <protection/>
    </xf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39" fillId="0" borderId="14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37" fillId="0" borderId="0" xfId="0" applyFont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left" vertical="center" wrapText="1"/>
      <protection/>
    </xf>
    <xf numFmtId="0" fontId="29" fillId="0" borderId="17" xfId="52" applyFont="1" applyBorder="1" applyAlignment="1">
      <alignment horizontal="right"/>
      <protection/>
    </xf>
    <xf numFmtId="0" fontId="29" fillId="0" borderId="17" xfId="52" applyFont="1" applyBorder="1" applyAlignment="1">
      <alignment horizontal="right" wrapText="1"/>
      <protection/>
    </xf>
    <xf numFmtId="0" fontId="27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31" fillId="0" borderId="0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33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right"/>
    </xf>
    <xf numFmtId="0" fontId="33" fillId="0" borderId="17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2" fontId="31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32" fillId="0" borderId="18" xfId="0" applyFont="1" applyBorder="1" applyAlignment="1">
      <alignment horizontal="center"/>
    </xf>
    <xf numFmtId="0" fontId="26" fillId="0" borderId="0" xfId="0" applyFont="1" applyAlignment="1">
      <alignment/>
    </xf>
    <xf numFmtId="0" fontId="29" fillId="0" borderId="16" xfId="52" applyFont="1" applyBorder="1" applyAlignment="1">
      <alignment horizontal="center"/>
      <protection/>
    </xf>
    <xf numFmtId="0" fontId="34" fillId="0" borderId="17" xfId="0" applyFont="1" applyBorder="1" applyAlignment="1">
      <alignment vertical="center" wrapText="1"/>
    </xf>
    <xf numFmtId="0" fontId="38" fillId="0" borderId="17" xfId="0" applyFont="1" applyBorder="1" applyAlignment="1">
      <alignment horizontal="right"/>
    </xf>
    <xf numFmtId="0" fontId="19" fillId="0" borderId="17" xfId="52" applyFont="1" applyBorder="1" applyAlignment="1">
      <alignment horizontal="right"/>
      <protection/>
    </xf>
    <xf numFmtId="0" fontId="19" fillId="0" borderId="16" xfId="52" applyFont="1" applyBorder="1" applyAlignment="1">
      <alignment horizontal="center"/>
      <protection/>
    </xf>
    <xf numFmtId="0" fontId="26" fillId="0" borderId="0" xfId="0" applyFont="1" applyAlignment="1">
      <alignment/>
    </xf>
    <xf numFmtId="0" fontId="35" fillId="0" borderId="17" xfId="0" applyFont="1" applyBorder="1" applyAlignment="1">
      <alignment wrapText="1"/>
    </xf>
    <xf numFmtId="0" fontId="28" fillId="0" borderId="17" xfId="0" applyFont="1" applyBorder="1" applyAlignment="1">
      <alignment vertical="center" wrapText="1"/>
    </xf>
    <xf numFmtId="0" fontId="40" fillId="0" borderId="17" xfId="100" applyFont="1" applyFill="1" applyBorder="1" applyAlignment="1">
      <alignment vertical="top"/>
      <protection/>
    </xf>
    <xf numFmtId="0" fontId="40" fillId="0" borderId="17" xfId="100" applyFont="1" applyBorder="1" applyAlignment="1">
      <alignment vertical="top"/>
      <protection/>
    </xf>
    <xf numFmtId="0" fontId="40" fillId="0" borderId="17" xfId="100" applyFont="1" applyBorder="1" applyAlignment="1">
      <alignment vertical="center"/>
      <protection/>
    </xf>
    <xf numFmtId="0" fontId="40" fillId="0" borderId="17" xfId="100" applyFont="1" applyBorder="1" applyAlignment="1">
      <alignment horizontal="left" vertical="center"/>
      <protection/>
    </xf>
    <xf numFmtId="0" fontId="33" fillId="0" borderId="17" xfId="100" applyFont="1" applyFill="1" applyBorder="1" applyAlignment="1">
      <alignment horizontal="left" vertical="center" wrapText="1"/>
      <protection/>
    </xf>
    <xf numFmtId="0" fontId="40" fillId="0" borderId="17" xfId="100" applyFont="1" applyBorder="1" applyAlignment="1">
      <alignment vertical="top" wrapText="1"/>
      <protection/>
    </xf>
    <xf numFmtId="49" fontId="35" fillId="0" borderId="17" xfId="0" applyNumberFormat="1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49" fontId="30" fillId="0" borderId="17" xfId="0" applyNumberFormat="1" applyFont="1" applyBorder="1" applyAlignment="1">
      <alignment vertical="top" wrapText="1"/>
    </xf>
    <xf numFmtId="0" fontId="37" fillId="0" borderId="0" xfId="0" applyFont="1" applyAlignment="1">
      <alignment vertical="center" wrapText="1"/>
    </xf>
    <xf numFmtId="4" fontId="26" fillId="52" borderId="17" xfId="0" applyNumberFormat="1" applyFont="1" applyFill="1" applyBorder="1" applyAlignment="1">
      <alignment horizontal="right" vertical="top" wrapText="1"/>
    </xf>
    <xf numFmtId="4" fontId="28" fillId="52" borderId="17" xfId="0" applyNumberFormat="1" applyFont="1" applyFill="1" applyBorder="1" applyAlignment="1">
      <alignment horizontal="right" wrapText="1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17" xfId="0" applyFont="1" applyFill="1" applyBorder="1" applyAlignment="1">
      <alignment horizontal="center" vertical="center" wrapText="1"/>
    </xf>
    <xf numFmtId="3" fontId="26" fillId="52" borderId="17" xfId="0" applyNumberFormat="1" applyFont="1" applyFill="1" applyBorder="1" applyAlignment="1">
      <alignment horizontal="right" vertical="top" wrapText="1"/>
    </xf>
    <xf numFmtId="3" fontId="28" fillId="52" borderId="17" xfId="0" applyNumberFormat="1" applyFont="1" applyFill="1" applyBorder="1" applyAlignment="1">
      <alignment horizontal="right" wrapText="1"/>
    </xf>
    <xf numFmtId="3" fontId="26" fillId="52" borderId="17" xfId="0" applyNumberFormat="1" applyFont="1" applyFill="1" applyBorder="1" applyAlignment="1">
      <alignment horizontal="right" wrapText="1"/>
    </xf>
    <xf numFmtId="0" fontId="41" fillId="0" borderId="17" xfId="0" applyFon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19" fillId="0" borderId="0" xfId="0" applyFont="1" applyAlignment="1">
      <alignment horizontal="left"/>
    </xf>
    <xf numFmtId="0" fontId="26" fillId="52" borderId="19" xfId="0" applyFont="1" applyFill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52" borderId="19" xfId="0" applyFont="1" applyFill="1" applyBorder="1" applyAlignment="1">
      <alignment horizontal="center" vertical="center" wrapText="1"/>
    </xf>
    <xf numFmtId="0" fontId="41" fillId="52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19" fillId="52" borderId="17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6" fillId="52" borderId="22" xfId="0" applyFont="1" applyFill="1" applyBorder="1" applyAlignment="1">
      <alignment horizontal="center" vertical="center" wrapText="1"/>
    </xf>
    <xf numFmtId="0" fontId="26" fillId="52" borderId="23" xfId="0" applyFont="1" applyFill="1" applyBorder="1" applyAlignment="1">
      <alignment horizontal="center" vertical="center" wrapText="1"/>
    </xf>
    <xf numFmtId="0" fontId="26" fillId="52" borderId="24" xfId="0" applyFont="1" applyFill="1" applyBorder="1" applyAlignment="1">
      <alignment horizontal="center" vertical="center" wrapText="1"/>
    </xf>
    <xf numFmtId="0" fontId="0" fillId="52" borderId="16" xfId="0" applyFont="1" applyFill="1" applyBorder="1" applyAlignment="1">
      <alignment horizontal="center" vertical="center" wrapText="1"/>
    </xf>
    <xf numFmtId="0" fontId="0" fillId="52" borderId="15" xfId="0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4-2003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0"/>
  <sheetViews>
    <sheetView showGridLines="0" showZeros="0" tabSelected="1" view="pageBreakPreview" zoomScaleSheetLayoutView="100" zoomScalePageLayoutView="0" workbookViewId="0" topLeftCell="D1">
      <selection activeCell="K4" sqref="K4:L4"/>
    </sheetView>
  </sheetViews>
  <sheetFormatPr defaultColWidth="9.16015625" defaultRowHeight="12.75"/>
  <cols>
    <col min="1" max="1" width="0.328125" style="11" hidden="1" customWidth="1"/>
    <col min="2" max="2" width="4.33203125" style="11" hidden="1" customWidth="1"/>
    <col min="3" max="3" width="1.171875" style="11" hidden="1" customWidth="1"/>
    <col min="4" max="4" width="14" style="11" customWidth="1"/>
    <col min="5" max="5" width="39" style="11" customWidth="1"/>
    <col min="6" max="6" width="17" style="11" customWidth="1"/>
    <col min="7" max="7" width="19.33203125" style="11" customWidth="1"/>
    <col min="8" max="8" width="26.83203125" style="11" customWidth="1"/>
    <col min="9" max="9" width="30.83203125" style="11" customWidth="1"/>
    <col min="10" max="10" width="21" style="11" customWidth="1"/>
    <col min="11" max="11" width="29.5" style="11" customWidth="1"/>
    <col min="12" max="12" width="24" style="11" customWidth="1"/>
    <col min="13" max="13" width="21.33203125" style="11" customWidth="1"/>
    <col min="14" max="14" width="26.5" style="11" customWidth="1"/>
    <col min="15" max="15" width="30" style="11" customWidth="1"/>
    <col min="16" max="16" width="21.5" style="11" customWidth="1"/>
    <col min="17" max="17" width="25.83203125" style="11" customWidth="1"/>
    <col min="18" max="18" width="20.83203125" style="11" customWidth="1"/>
    <col min="19" max="19" width="17.83203125" style="11" customWidth="1"/>
    <col min="20" max="20" width="20" style="11" customWidth="1"/>
    <col min="21" max="21" width="16.33203125" style="11" customWidth="1"/>
    <col min="22" max="22" width="14.66015625" style="11" customWidth="1"/>
    <col min="23" max="23" width="25.83203125" style="11" customWidth="1"/>
    <col min="24" max="24" width="33.66015625" style="11" customWidth="1"/>
    <col min="25" max="25" width="18.5" style="11" customWidth="1"/>
    <col min="26" max="26" width="20.33203125" style="11" customWidth="1"/>
    <col min="27" max="27" width="18.33203125" style="11" customWidth="1"/>
    <col min="28" max="28" width="21.33203125" style="11" customWidth="1"/>
    <col min="29" max="29" width="24.5" style="11" customWidth="1"/>
    <col min="30" max="30" width="21.33203125" style="11" customWidth="1"/>
    <col min="31" max="31" width="19.16015625" style="11" customWidth="1"/>
    <col min="32" max="32" width="19.33203125" style="11" customWidth="1"/>
    <col min="33" max="33" width="21.66015625" style="11" customWidth="1"/>
    <col min="34" max="34" width="19.33203125" style="11" customWidth="1"/>
    <col min="35" max="35" width="26.16015625" style="11" customWidth="1"/>
    <col min="36" max="36" width="37.33203125" style="11" customWidth="1"/>
    <col min="37" max="37" width="17.16015625" style="11" customWidth="1"/>
    <col min="38" max="38" width="20.16015625" style="11" customWidth="1"/>
    <col min="39" max="16384" width="9.16015625" style="11" customWidth="1"/>
  </cols>
  <sheetData>
    <row r="1" spans="4:25" ht="4.5" customHeight="1"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</row>
    <row r="2" ht="12.75" hidden="1"/>
    <row r="3" ht="5.25" customHeight="1"/>
    <row r="4" spans="10:26" ht="66" customHeight="1">
      <c r="J4" s="53"/>
      <c r="K4" s="2" t="s">
        <v>84</v>
      </c>
      <c r="L4" s="2"/>
      <c r="X4" s="6"/>
      <c r="Y4" s="6"/>
      <c r="Z4" s="6"/>
    </row>
    <row r="5" spans="1:26" ht="39.75" customHeight="1">
      <c r="A5" s="9"/>
      <c r="B5" s="9"/>
      <c r="C5" s="9"/>
      <c r="D5" s="42"/>
      <c r="E5" s="42"/>
      <c r="F5" s="3" t="s">
        <v>53</v>
      </c>
      <c r="G5" s="3"/>
      <c r="H5" s="3"/>
      <c r="I5" s="3"/>
      <c r="J5" s="3"/>
      <c r="K5" s="3"/>
      <c r="L5" s="3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 ht="11.25" customHeight="1">
      <c r="A6" s="9"/>
      <c r="B6" s="9"/>
      <c r="C6" s="9"/>
      <c r="D6" s="9"/>
      <c r="L6" s="47" t="s">
        <v>75</v>
      </c>
      <c r="Z6" s="47"/>
    </row>
    <row r="7" spans="1:26" s="30" customFormat="1" ht="15.75">
      <c r="A7" s="27" t="s">
        <v>8</v>
      </c>
      <c r="B7" s="28" t="s">
        <v>0</v>
      </c>
      <c r="C7" s="29">
        <v>0</v>
      </c>
      <c r="D7" s="59" t="s">
        <v>1</v>
      </c>
      <c r="E7" s="59" t="s">
        <v>2</v>
      </c>
      <c r="F7" s="5" t="s">
        <v>55</v>
      </c>
      <c r="G7" s="4"/>
      <c r="H7" s="4"/>
      <c r="I7" s="4"/>
      <c r="J7" s="4"/>
      <c r="K7" s="4"/>
      <c r="L7" s="1"/>
      <c r="M7" s="5" t="s">
        <v>55</v>
      </c>
      <c r="N7" s="4"/>
      <c r="O7" s="4"/>
      <c r="P7" s="4"/>
      <c r="Q7" s="4"/>
      <c r="R7" s="1"/>
      <c r="S7" s="4" t="s">
        <v>55</v>
      </c>
      <c r="T7" s="4"/>
      <c r="U7" s="4"/>
      <c r="V7" s="4"/>
      <c r="W7" s="1"/>
      <c r="X7" s="5" t="s">
        <v>56</v>
      </c>
      <c r="Y7" s="1"/>
      <c r="Z7" s="62" t="s">
        <v>52</v>
      </c>
    </row>
    <row r="8" spans="1:26" s="30" customFormat="1" ht="30" customHeight="1">
      <c r="A8" s="27" t="s">
        <v>4</v>
      </c>
      <c r="B8" s="28" t="s">
        <v>0</v>
      </c>
      <c r="C8" s="29">
        <v>0</v>
      </c>
      <c r="D8" s="60"/>
      <c r="E8" s="60"/>
      <c r="F8" s="5" t="s">
        <v>72</v>
      </c>
      <c r="G8" s="4"/>
      <c r="H8" s="4"/>
      <c r="I8" s="4"/>
      <c r="J8" s="4"/>
      <c r="K8" s="4"/>
      <c r="L8" s="1"/>
      <c r="M8" s="5" t="s">
        <v>72</v>
      </c>
      <c r="N8" s="4"/>
      <c r="O8" s="4"/>
      <c r="P8" s="4"/>
      <c r="Q8" s="4"/>
      <c r="R8" s="1"/>
      <c r="S8" s="5" t="s">
        <v>72</v>
      </c>
      <c r="T8" s="4"/>
      <c r="U8" s="4"/>
      <c r="V8" s="1"/>
      <c r="W8" s="56" t="s">
        <v>74</v>
      </c>
      <c r="X8" s="5" t="s">
        <v>57</v>
      </c>
      <c r="Y8" s="1"/>
      <c r="Z8" s="62"/>
    </row>
    <row r="9" spans="1:26" s="30" customFormat="1" ht="51.75" customHeight="1">
      <c r="A9" s="27" t="s">
        <v>10</v>
      </c>
      <c r="B9" s="28" t="s">
        <v>0</v>
      </c>
      <c r="C9" s="29">
        <v>0</v>
      </c>
      <c r="D9" s="60"/>
      <c r="E9" s="60"/>
      <c r="F9" s="66" t="s">
        <v>61</v>
      </c>
      <c r="G9" s="67"/>
      <c r="H9" s="67"/>
      <c r="I9" s="67"/>
      <c r="J9" s="67"/>
      <c r="K9" s="67"/>
      <c r="L9" s="68"/>
      <c r="M9" s="65" t="s">
        <v>60</v>
      </c>
      <c r="N9" s="65" t="s">
        <v>59</v>
      </c>
      <c r="O9" s="65" t="s">
        <v>73</v>
      </c>
      <c r="P9" s="74" t="s">
        <v>63</v>
      </c>
      <c r="Q9" s="75"/>
      <c r="R9" s="76"/>
      <c r="S9" s="74" t="s">
        <v>64</v>
      </c>
      <c r="T9" s="75"/>
      <c r="U9" s="76"/>
      <c r="V9" s="65" t="s">
        <v>62</v>
      </c>
      <c r="W9" s="65" t="s">
        <v>62</v>
      </c>
      <c r="X9" s="72" t="s">
        <v>58</v>
      </c>
      <c r="Y9" s="73"/>
      <c r="Z9" s="62"/>
    </row>
    <row r="10" spans="1:26" s="30" customFormat="1" ht="18" customHeight="1">
      <c r="A10" s="27"/>
      <c r="B10" s="28"/>
      <c r="C10" s="29"/>
      <c r="D10" s="60"/>
      <c r="E10" s="60"/>
      <c r="F10" s="69" t="s">
        <v>66</v>
      </c>
      <c r="G10" s="70"/>
      <c r="H10" s="70"/>
      <c r="I10" s="70"/>
      <c r="J10" s="70"/>
      <c r="K10" s="70"/>
      <c r="L10" s="71"/>
      <c r="M10" s="63"/>
      <c r="N10" s="63"/>
      <c r="O10" s="63"/>
      <c r="P10" s="77" t="s">
        <v>77</v>
      </c>
      <c r="Q10" s="78"/>
      <c r="R10" s="79"/>
      <c r="S10" s="77" t="s">
        <v>77</v>
      </c>
      <c r="T10" s="78"/>
      <c r="U10" s="79"/>
      <c r="V10" s="63"/>
      <c r="W10" s="63"/>
      <c r="X10" s="63" t="s">
        <v>65</v>
      </c>
      <c r="Y10" s="65" t="s">
        <v>81</v>
      </c>
      <c r="Z10" s="62"/>
    </row>
    <row r="11" spans="1:26" s="30" customFormat="1" ht="64.5" customHeight="1">
      <c r="A11" s="27"/>
      <c r="B11" s="28"/>
      <c r="C11" s="29"/>
      <c r="D11" s="61"/>
      <c r="E11" s="61"/>
      <c r="F11" s="48" t="s">
        <v>67</v>
      </c>
      <c r="G11" s="52" t="s">
        <v>68</v>
      </c>
      <c r="H11" s="52" t="s">
        <v>82</v>
      </c>
      <c r="I11" s="52" t="s">
        <v>69</v>
      </c>
      <c r="J11" s="52" t="s">
        <v>70</v>
      </c>
      <c r="K11" s="52" t="s">
        <v>83</v>
      </c>
      <c r="L11" s="48" t="s">
        <v>71</v>
      </c>
      <c r="M11" s="64"/>
      <c r="N11" s="64"/>
      <c r="O11" s="64"/>
      <c r="P11" s="57" t="s">
        <v>78</v>
      </c>
      <c r="Q11" s="57" t="s">
        <v>80</v>
      </c>
      <c r="R11" s="55" t="s">
        <v>71</v>
      </c>
      <c r="S11" s="57" t="s">
        <v>78</v>
      </c>
      <c r="T11" s="58" t="s">
        <v>79</v>
      </c>
      <c r="U11" s="55" t="s">
        <v>71</v>
      </c>
      <c r="V11" s="64"/>
      <c r="W11" s="64"/>
      <c r="X11" s="64"/>
      <c r="Y11" s="64"/>
      <c r="Z11" s="62"/>
    </row>
    <row r="12" spans="1:26" s="30" customFormat="1" ht="13.5" customHeight="1">
      <c r="A12" s="27"/>
      <c r="B12" s="28"/>
      <c r="C12" s="29"/>
      <c r="D12" s="40">
        <v>1</v>
      </c>
      <c r="E12" s="40">
        <v>2</v>
      </c>
      <c r="F12" s="40">
        <v>3</v>
      </c>
      <c r="G12" s="40">
        <v>4</v>
      </c>
      <c r="H12" s="40">
        <v>5</v>
      </c>
      <c r="I12" s="40">
        <v>6</v>
      </c>
      <c r="J12" s="40">
        <v>7</v>
      </c>
      <c r="K12" s="40">
        <v>8</v>
      </c>
      <c r="L12" s="40">
        <v>9</v>
      </c>
      <c r="M12" s="40">
        <v>10</v>
      </c>
      <c r="N12" s="40">
        <v>11</v>
      </c>
      <c r="O12" s="40">
        <v>12</v>
      </c>
      <c r="P12" s="40">
        <v>13</v>
      </c>
      <c r="Q12" s="40">
        <v>14</v>
      </c>
      <c r="R12" s="40">
        <v>15</v>
      </c>
      <c r="S12" s="40">
        <v>16</v>
      </c>
      <c r="T12" s="40">
        <v>17</v>
      </c>
      <c r="U12" s="40">
        <v>18</v>
      </c>
      <c r="V12" s="40">
        <v>19</v>
      </c>
      <c r="W12" s="40">
        <v>20</v>
      </c>
      <c r="X12" s="40">
        <v>21</v>
      </c>
      <c r="Y12" s="40">
        <v>22</v>
      </c>
      <c r="Z12" s="40">
        <v>23</v>
      </c>
    </row>
    <row r="13" spans="1:26" ht="15" customHeight="1">
      <c r="A13" s="15" t="s">
        <v>3</v>
      </c>
      <c r="B13" s="7" t="s">
        <v>0</v>
      </c>
      <c r="C13" s="25">
        <v>0</v>
      </c>
      <c r="D13" s="41">
        <v>17201000000</v>
      </c>
      <c r="E13" s="33" t="s">
        <v>11</v>
      </c>
      <c r="F13" s="49">
        <v>67200</v>
      </c>
      <c r="G13" s="49">
        <v>19300</v>
      </c>
      <c r="H13" s="49">
        <v>13900</v>
      </c>
      <c r="I13" s="49"/>
      <c r="J13" s="49"/>
      <c r="K13" s="49">
        <v>657000</v>
      </c>
      <c r="L13" s="49">
        <f>F13+G13+H13+J13+K13</f>
        <v>757400</v>
      </c>
      <c r="M13" s="49"/>
      <c r="N13" s="49"/>
      <c r="O13" s="43"/>
      <c r="P13" s="49"/>
      <c r="Q13" s="49">
        <v>208900</v>
      </c>
      <c r="R13" s="49">
        <f>P13+Q13</f>
        <v>208900</v>
      </c>
      <c r="S13" s="49"/>
      <c r="T13" s="49">
        <v>48400</v>
      </c>
      <c r="U13" s="49">
        <f>S13+T13</f>
        <v>48400</v>
      </c>
      <c r="V13" s="49"/>
      <c r="W13" s="49"/>
      <c r="X13" s="49"/>
      <c r="Y13" s="49"/>
      <c r="Z13" s="43">
        <f>L13+M13+N13+O13+V13+R13+U13+W13+X13+Y13</f>
        <v>1014700</v>
      </c>
    </row>
    <row r="14" spans="1:26" ht="15" customHeight="1">
      <c r="A14" s="16" t="s">
        <v>5</v>
      </c>
      <c r="B14" s="7" t="s">
        <v>0</v>
      </c>
      <c r="C14" s="25">
        <v>0</v>
      </c>
      <c r="D14" s="41">
        <v>17202000000</v>
      </c>
      <c r="E14" s="33" t="s">
        <v>12</v>
      </c>
      <c r="F14" s="49">
        <v>14800</v>
      </c>
      <c r="G14" s="49">
        <v>4500</v>
      </c>
      <c r="H14" s="49">
        <v>14400</v>
      </c>
      <c r="I14" s="49"/>
      <c r="J14" s="49"/>
      <c r="K14" s="49"/>
      <c r="L14" s="49">
        <f>F14+G14+H14+J14+K14</f>
        <v>33700</v>
      </c>
      <c r="M14" s="49">
        <v>17800</v>
      </c>
      <c r="N14" s="49">
        <v>1200000</v>
      </c>
      <c r="O14" s="43"/>
      <c r="P14" s="49"/>
      <c r="Q14" s="49">
        <v>60700</v>
      </c>
      <c r="R14" s="49">
        <f>P14+Q14</f>
        <v>60700</v>
      </c>
      <c r="S14" s="49"/>
      <c r="T14" s="49"/>
      <c r="U14" s="49">
        <f>S14+T14</f>
        <v>0</v>
      </c>
      <c r="V14" s="49"/>
      <c r="W14" s="49"/>
      <c r="X14" s="49"/>
      <c r="Y14" s="49"/>
      <c r="Z14" s="43">
        <f>L14+M14+N14+O14+V14+R14+U14+W14+X14+Y14</f>
        <v>1312200</v>
      </c>
    </row>
    <row r="15" spans="1:26" ht="15" customHeight="1">
      <c r="A15" s="14" t="s">
        <v>7</v>
      </c>
      <c r="B15" s="7" t="s">
        <v>0</v>
      </c>
      <c r="C15" s="25">
        <v>0</v>
      </c>
      <c r="D15" s="41">
        <v>17203000000</v>
      </c>
      <c r="E15" s="34" t="s">
        <v>13</v>
      </c>
      <c r="F15" s="49">
        <v>17400</v>
      </c>
      <c r="G15" s="49">
        <v>4600</v>
      </c>
      <c r="H15" s="49">
        <v>17500</v>
      </c>
      <c r="I15" s="49"/>
      <c r="J15" s="49"/>
      <c r="K15" s="49"/>
      <c r="L15" s="49">
        <f>F15+G15+H15+J15+K15</f>
        <v>39500</v>
      </c>
      <c r="M15" s="49">
        <v>30000</v>
      </c>
      <c r="N15" s="49"/>
      <c r="O15" s="43"/>
      <c r="P15" s="49"/>
      <c r="Q15" s="49">
        <v>20200</v>
      </c>
      <c r="R15" s="49">
        <f>P15+Q15</f>
        <v>20200</v>
      </c>
      <c r="S15" s="49"/>
      <c r="T15" s="49"/>
      <c r="U15" s="49">
        <f>S15+T15</f>
        <v>0</v>
      </c>
      <c r="V15" s="49"/>
      <c r="W15" s="49"/>
      <c r="X15" s="49"/>
      <c r="Y15" s="49"/>
      <c r="Z15" s="43">
        <f>L15+M15+N15+O15+V15+R15+U15+W15+X15+Y15</f>
        <v>89700</v>
      </c>
    </row>
    <row r="16" spans="1:26" ht="15" customHeight="1">
      <c r="A16" s="14" t="s">
        <v>6</v>
      </c>
      <c r="B16" s="7" t="s">
        <v>0</v>
      </c>
      <c r="C16" s="25">
        <v>0</v>
      </c>
      <c r="D16" s="41">
        <v>17204000000</v>
      </c>
      <c r="E16" s="34" t="s">
        <v>14</v>
      </c>
      <c r="F16" s="49">
        <v>4300</v>
      </c>
      <c r="G16" s="49">
        <v>1200</v>
      </c>
      <c r="H16" s="49">
        <v>2900</v>
      </c>
      <c r="I16" s="49"/>
      <c r="J16" s="49"/>
      <c r="K16" s="49"/>
      <c r="L16" s="49">
        <f>F16+G16+H16+J16+K16</f>
        <v>8400</v>
      </c>
      <c r="M16" s="49">
        <v>90000</v>
      </c>
      <c r="N16" s="49"/>
      <c r="O16" s="43"/>
      <c r="P16" s="49"/>
      <c r="Q16" s="49">
        <v>3400</v>
      </c>
      <c r="R16" s="49">
        <f>P16+Q16</f>
        <v>3400</v>
      </c>
      <c r="S16" s="49"/>
      <c r="T16" s="49"/>
      <c r="U16" s="49">
        <f>S16+T16</f>
        <v>0</v>
      </c>
      <c r="V16" s="49"/>
      <c r="W16" s="49"/>
      <c r="X16" s="49"/>
      <c r="Y16" s="49"/>
      <c r="Z16" s="43">
        <f>L16+M16+N16+O16+V16+R16+U16+W16+X16+Y16</f>
        <v>101800</v>
      </c>
    </row>
    <row r="17" spans="1:26" ht="30.75" customHeight="1">
      <c r="A17" s="17" t="s">
        <v>9</v>
      </c>
      <c r="B17" s="8" t="s">
        <v>0</v>
      </c>
      <c r="C17" s="25">
        <v>0</v>
      </c>
      <c r="D17" s="31"/>
      <c r="E17" s="37" t="s">
        <v>31</v>
      </c>
      <c r="F17" s="50">
        <f aca="true" t="shared" si="0" ref="F17:K17">SUM(F13:F16)</f>
        <v>103700</v>
      </c>
      <c r="G17" s="50">
        <f t="shared" si="0"/>
        <v>29600</v>
      </c>
      <c r="H17" s="50">
        <f t="shared" si="0"/>
        <v>48700</v>
      </c>
      <c r="I17" s="50">
        <f t="shared" si="0"/>
        <v>0</v>
      </c>
      <c r="J17" s="50">
        <f t="shared" si="0"/>
        <v>0</v>
      </c>
      <c r="K17" s="50">
        <f t="shared" si="0"/>
        <v>657000</v>
      </c>
      <c r="L17" s="50">
        <f>SUM(L13:L16)</f>
        <v>839000</v>
      </c>
      <c r="M17" s="50">
        <f>SUM(M13:M16)</f>
        <v>137800</v>
      </c>
      <c r="N17" s="50">
        <f>SUM(N13:N16)</f>
        <v>1200000</v>
      </c>
      <c r="O17" s="44">
        <f>SUM(O13:O16)</f>
        <v>0</v>
      </c>
      <c r="P17" s="50">
        <f aca="true" t="shared" si="1" ref="P17:U17">SUM(P13:P16)</f>
        <v>0</v>
      </c>
      <c r="Q17" s="50">
        <f t="shared" si="1"/>
        <v>293200</v>
      </c>
      <c r="R17" s="50">
        <f t="shared" si="1"/>
        <v>293200</v>
      </c>
      <c r="S17" s="50">
        <f t="shared" si="1"/>
        <v>0</v>
      </c>
      <c r="T17" s="50">
        <f t="shared" si="1"/>
        <v>48400</v>
      </c>
      <c r="U17" s="50">
        <f t="shared" si="1"/>
        <v>48400</v>
      </c>
      <c r="V17" s="50"/>
      <c r="W17" s="50"/>
      <c r="X17" s="50">
        <f>SUM(X13:X16)</f>
        <v>0</v>
      </c>
      <c r="Y17" s="50">
        <f>SUM(Y13:Y16)</f>
        <v>0</v>
      </c>
      <c r="Z17" s="44">
        <f>SUM(Z13:Z16)</f>
        <v>2518400</v>
      </c>
    </row>
    <row r="18" spans="1:26" ht="15" customHeight="1">
      <c r="A18" s="17"/>
      <c r="B18" s="8"/>
      <c r="C18" s="25"/>
      <c r="D18" s="41" t="s">
        <v>36</v>
      </c>
      <c r="E18" s="34" t="s">
        <v>15</v>
      </c>
      <c r="F18" s="49">
        <v>9700</v>
      </c>
      <c r="G18" s="49">
        <v>5200</v>
      </c>
      <c r="H18" s="49">
        <v>29000</v>
      </c>
      <c r="I18" s="49"/>
      <c r="J18" s="49"/>
      <c r="K18" s="49"/>
      <c r="L18" s="49">
        <f aca="true" t="shared" si="2" ref="L18:L30">F18+G18+H18+J18+K18</f>
        <v>43900</v>
      </c>
      <c r="M18" s="49"/>
      <c r="N18" s="49">
        <v>1700000</v>
      </c>
      <c r="O18" s="43">
        <v>-124162.5</v>
      </c>
      <c r="P18" s="49">
        <v>2298000</v>
      </c>
      <c r="Q18" s="49">
        <v>33700</v>
      </c>
      <c r="R18" s="49">
        <f aca="true" t="shared" si="3" ref="R18:R33">P18+Q18</f>
        <v>2331700</v>
      </c>
      <c r="S18" s="49">
        <v>218600</v>
      </c>
      <c r="T18" s="49">
        <v>2600</v>
      </c>
      <c r="U18" s="49">
        <f aca="true" t="shared" si="4" ref="U18:U33">S18+T18</f>
        <v>221200</v>
      </c>
      <c r="V18" s="49"/>
      <c r="W18" s="49"/>
      <c r="X18" s="49"/>
      <c r="Y18" s="49"/>
      <c r="Z18" s="43">
        <f aca="true" t="shared" si="5" ref="Z18:Z33">L18+M18+N18+O18+V18+R18+U18+W18+X18+Y18</f>
        <v>4172637.5</v>
      </c>
    </row>
    <row r="19" spans="1:26" ht="15" customHeight="1">
      <c r="A19" s="17"/>
      <c r="B19" s="8"/>
      <c r="C19" s="25"/>
      <c r="D19" s="41" t="s">
        <v>37</v>
      </c>
      <c r="E19" s="34" t="s">
        <v>16</v>
      </c>
      <c r="F19" s="49">
        <v>13000</v>
      </c>
      <c r="G19" s="49">
        <v>6000</v>
      </c>
      <c r="H19" s="49">
        <v>33700</v>
      </c>
      <c r="I19" s="49"/>
      <c r="J19" s="49"/>
      <c r="K19" s="49"/>
      <c r="L19" s="49">
        <f t="shared" si="2"/>
        <v>52700</v>
      </c>
      <c r="M19" s="49">
        <v>407200</v>
      </c>
      <c r="N19" s="49">
        <v>7000000</v>
      </c>
      <c r="O19" s="43"/>
      <c r="P19" s="49">
        <v>2162300</v>
      </c>
      <c r="Q19" s="49">
        <v>27000</v>
      </c>
      <c r="R19" s="49">
        <f t="shared" si="3"/>
        <v>2189300</v>
      </c>
      <c r="S19" s="49"/>
      <c r="T19" s="49">
        <v>14400</v>
      </c>
      <c r="U19" s="49">
        <f t="shared" si="4"/>
        <v>14400</v>
      </c>
      <c r="V19" s="49"/>
      <c r="W19" s="49"/>
      <c r="X19" s="49"/>
      <c r="Y19" s="49"/>
      <c r="Z19" s="43">
        <f t="shared" si="5"/>
        <v>9663600</v>
      </c>
    </row>
    <row r="20" spans="1:26" ht="15" customHeight="1">
      <c r="A20" s="17"/>
      <c r="B20" s="8"/>
      <c r="C20" s="25"/>
      <c r="D20" s="41" t="s">
        <v>38</v>
      </c>
      <c r="E20" s="34" t="s">
        <v>17</v>
      </c>
      <c r="F20" s="49">
        <v>5400</v>
      </c>
      <c r="G20" s="49">
        <v>4100</v>
      </c>
      <c r="H20" s="49">
        <v>15300</v>
      </c>
      <c r="I20" s="49"/>
      <c r="J20" s="49"/>
      <c r="K20" s="49"/>
      <c r="L20" s="49">
        <f t="shared" si="2"/>
        <v>24800</v>
      </c>
      <c r="M20" s="49">
        <v>275400</v>
      </c>
      <c r="N20" s="49">
        <v>500000</v>
      </c>
      <c r="O20" s="43"/>
      <c r="P20" s="49">
        <v>984500</v>
      </c>
      <c r="Q20" s="49">
        <v>1700</v>
      </c>
      <c r="R20" s="49">
        <f t="shared" si="3"/>
        <v>986200</v>
      </c>
      <c r="S20" s="49">
        <v>706600</v>
      </c>
      <c r="T20" s="49">
        <v>1300</v>
      </c>
      <c r="U20" s="49">
        <f t="shared" si="4"/>
        <v>707900</v>
      </c>
      <c r="V20" s="49"/>
      <c r="W20" s="49"/>
      <c r="X20" s="49"/>
      <c r="Y20" s="49"/>
      <c r="Z20" s="43">
        <f t="shared" si="5"/>
        <v>2494300</v>
      </c>
    </row>
    <row r="21" spans="1:26" ht="15" customHeight="1">
      <c r="A21" s="17"/>
      <c r="B21" s="8"/>
      <c r="C21" s="25"/>
      <c r="D21" s="41" t="s">
        <v>39</v>
      </c>
      <c r="E21" s="34" t="s">
        <v>18</v>
      </c>
      <c r="F21" s="49">
        <v>3600</v>
      </c>
      <c r="G21" s="49">
        <v>2800</v>
      </c>
      <c r="H21" s="49">
        <v>8200</v>
      </c>
      <c r="I21" s="49"/>
      <c r="J21" s="49"/>
      <c r="K21" s="49"/>
      <c r="L21" s="49">
        <f t="shared" si="2"/>
        <v>14600</v>
      </c>
      <c r="M21" s="49"/>
      <c r="N21" s="49">
        <v>2200000</v>
      </c>
      <c r="O21" s="43"/>
      <c r="P21" s="49">
        <v>363000</v>
      </c>
      <c r="Q21" s="49">
        <v>3400</v>
      </c>
      <c r="R21" s="49">
        <f t="shared" si="3"/>
        <v>366400</v>
      </c>
      <c r="S21" s="49">
        <v>423900</v>
      </c>
      <c r="T21" s="49">
        <v>18300</v>
      </c>
      <c r="U21" s="49">
        <f t="shared" si="4"/>
        <v>442200</v>
      </c>
      <c r="V21" s="49"/>
      <c r="W21" s="49"/>
      <c r="X21" s="49"/>
      <c r="Y21" s="49"/>
      <c r="Z21" s="43">
        <f t="shared" si="5"/>
        <v>3023200</v>
      </c>
    </row>
    <row r="22" spans="1:26" ht="15" customHeight="1">
      <c r="A22" s="17"/>
      <c r="B22" s="8"/>
      <c r="C22" s="25"/>
      <c r="D22" s="41" t="s">
        <v>40</v>
      </c>
      <c r="E22" s="34" t="s">
        <v>19</v>
      </c>
      <c r="F22" s="49">
        <v>3500</v>
      </c>
      <c r="G22" s="49">
        <v>5200</v>
      </c>
      <c r="H22" s="49">
        <v>19100</v>
      </c>
      <c r="I22" s="49"/>
      <c r="J22" s="49"/>
      <c r="K22" s="49"/>
      <c r="L22" s="49">
        <f t="shared" si="2"/>
        <v>27800</v>
      </c>
      <c r="M22" s="49">
        <v>600000</v>
      </c>
      <c r="N22" s="49">
        <v>4000000</v>
      </c>
      <c r="O22" s="43"/>
      <c r="P22" s="49">
        <v>1170900</v>
      </c>
      <c r="Q22" s="49">
        <v>25300</v>
      </c>
      <c r="R22" s="49">
        <f t="shared" si="3"/>
        <v>1196200</v>
      </c>
      <c r="S22" s="49">
        <v>2032100</v>
      </c>
      <c r="T22" s="49">
        <v>7800</v>
      </c>
      <c r="U22" s="49">
        <f t="shared" si="4"/>
        <v>2039900</v>
      </c>
      <c r="V22" s="49"/>
      <c r="W22" s="49"/>
      <c r="X22" s="49"/>
      <c r="Y22" s="49"/>
      <c r="Z22" s="43">
        <f t="shared" si="5"/>
        <v>7863900</v>
      </c>
    </row>
    <row r="23" spans="1:26" ht="15" customHeight="1">
      <c r="A23" s="17"/>
      <c r="B23" s="8"/>
      <c r="C23" s="25"/>
      <c r="D23" s="41" t="s">
        <v>41</v>
      </c>
      <c r="E23" s="34" t="s">
        <v>20</v>
      </c>
      <c r="F23" s="49">
        <v>10900</v>
      </c>
      <c r="G23" s="49">
        <v>8300</v>
      </c>
      <c r="H23" s="49">
        <v>25300</v>
      </c>
      <c r="I23" s="49"/>
      <c r="J23" s="49"/>
      <c r="K23" s="49"/>
      <c r="L23" s="49">
        <f t="shared" si="2"/>
        <v>44500</v>
      </c>
      <c r="M23" s="49">
        <v>502100</v>
      </c>
      <c r="N23" s="49">
        <v>600000</v>
      </c>
      <c r="O23" s="43"/>
      <c r="P23" s="49">
        <v>1378200</v>
      </c>
      <c r="Q23" s="49">
        <v>15100</v>
      </c>
      <c r="R23" s="49">
        <f t="shared" si="3"/>
        <v>1393300</v>
      </c>
      <c r="S23" s="49"/>
      <c r="T23" s="49">
        <v>11100</v>
      </c>
      <c r="U23" s="49">
        <f t="shared" si="4"/>
        <v>11100</v>
      </c>
      <c r="V23" s="49"/>
      <c r="W23" s="49"/>
      <c r="X23" s="49"/>
      <c r="Y23" s="49"/>
      <c r="Z23" s="43">
        <f t="shared" si="5"/>
        <v>2551000</v>
      </c>
    </row>
    <row r="24" spans="1:26" ht="15" customHeight="1">
      <c r="A24" s="17"/>
      <c r="B24" s="8"/>
      <c r="C24" s="25"/>
      <c r="D24" s="41" t="s">
        <v>42</v>
      </c>
      <c r="E24" s="34" t="s">
        <v>21</v>
      </c>
      <c r="F24" s="49">
        <v>7600</v>
      </c>
      <c r="G24" s="49">
        <v>5000</v>
      </c>
      <c r="H24" s="49">
        <v>18100</v>
      </c>
      <c r="I24" s="49"/>
      <c r="J24" s="49"/>
      <c r="K24" s="49"/>
      <c r="L24" s="49">
        <f t="shared" si="2"/>
        <v>30700</v>
      </c>
      <c r="M24" s="49">
        <v>899000</v>
      </c>
      <c r="N24" s="49">
        <v>4100000</v>
      </c>
      <c r="O24" s="43"/>
      <c r="P24" s="49">
        <v>1118900</v>
      </c>
      <c r="Q24" s="49">
        <v>15100</v>
      </c>
      <c r="R24" s="49">
        <f t="shared" si="3"/>
        <v>1134000</v>
      </c>
      <c r="S24" s="49"/>
      <c r="T24" s="49">
        <v>3900</v>
      </c>
      <c r="U24" s="49">
        <f t="shared" si="4"/>
        <v>3900</v>
      </c>
      <c r="V24" s="49">
        <v>426500</v>
      </c>
      <c r="W24" s="49"/>
      <c r="X24" s="49"/>
      <c r="Y24" s="49"/>
      <c r="Z24" s="43">
        <f t="shared" si="5"/>
        <v>6594100</v>
      </c>
    </row>
    <row r="25" spans="1:26" ht="15" customHeight="1">
      <c r="A25" s="17"/>
      <c r="B25" s="8"/>
      <c r="C25" s="25"/>
      <c r="D25" s="41" t="s">
        <v>43</v>
      </c>
      <c r="E25" s="35" t="s">
        <v>22</v>
      </c>
      <c r="F25" s="49">
        <v>11400</v>
      </c>
      <c r="G25" s="49">
        <v>5500</v>
      </c>
      <c r="H25" s="49">
        <v>21800</v>
      </c>
      <c r="I25" s="49"/>
      <c r="J25" s="49">
        <v>220000</v>
      </c>
      <c r="K25" s="49"/>
      <c r="L25" s="49">
        <f t="shared" si="2"/>
        <v>258700</v>
      </c>
      <c r="M25" s="49">
        <v>800000</v>
      </c>
      <c r="N25" s="49">
        <v>1200000</v>
      </c>
      <c r="O25" s="43">
        <v>-440081.25</v>
      </c>
      <c r="P25" s="49">
        <v>1140200</v>
      </c>
      <c r="Q25" s="49">
        <v>37100</v>
      </c>
      <c r="R25" s="49">
        <f t="shared" si="3"/>
        <v>1177300</v>
      </c>
      <c r="S25" s="49">
        <v>1209400</v>
      </c>
      <c r="T25" s="49">
        <v>55500</v>
      </c>
      <c r="U25" s="49">
        <f t="shared" si="4"/>
        <v>1264900</v>
      </c>
      <c r="V25" s="49"/>
      <c r="W25" s="49"/>
      <c r="X25" s="49"/>
      <c r="Y25" s="49"/>
      <c r="Z25" s="43">
        <f t="shared" si="5"/>
        <v>4260818.75</v>
      </c>
    </row>
    <row r="26" spans="1:26" ht="15" customHeight="1">
      <c r="A26" s="17"/>
      <c r="B26" s="8"/>
      <c r="C26" s="25"/>
      <c r="D26" s="41" t="s">
        <v>44</v>
      </c>
      <c r="E26" s="36" t="s">
        <v>23</v>
      </c>
      <c r="F26" s="49">
        <v>4000</v>
      </c>
      <c r="G26" s="49">
        <v>3000</v>
      </c>
      <c r="H26" s="49">
        <v>12300</v>
      </c>
      <c r="I26" s="49"/>
      <c r="J26" s="49"/>
      <c r="K26" s="49"/>
      <c r="L26" s="49">
        <f t="shared" si="2"/>
        <v>19300</v>
      </c>
      <c r="M26" s="49">
        <v>1000000</v>
      </c>
      <c r="N26" s="49">
        <v>1200000</v>
      </c>
      <c r="O26" s="43"/>
      <c r="P26" s="49">
        <v>967700</v>
      </c>
      <c r="Q26" s="49">
        <v>15100</v>
      </c>
      <c r="R26" s="49">
        <f t="shared" si="3"/>
        <v>982800</v>
      </c>
      <c r="S26" s="49">
        <v>2183100</v>
      </c>
      <c r="T26" s="49">
        <v>4600</v>
      </c>
      <c r="U26" s="49">
        <f t="shared" si="4"/>
        <v>2187700</v>
      </c>
      <c r="V26" s="49"/>
      <c r="W26" s="49"/>
      <c r="X26" s="49">
        <v>-780000</v>
      </c>
      <c r="Y26" s="49"/>
      <c r="Z26" s="43">
        <f t="shared" si="5"/>
        <v>4609800</v>
      </c>
    </row>
    <row r="27" spans="1:26" ht="15" customHeight="1">
      <c r="A27" s="17"/>
      <c r="B27" s="8"/>
      <c r="C27" s="25"/>
      <c r="D27" s="41" t="s">
        <v>45</v>
      </c>
      <c r="E27" s="34" t="s">
        <v>24</v>
      </c>
      <c r="F27" s="49">
        <v>11700</v>
      </c>
      <c r="G27" s="49">
        <v>10600</v>
      </c>
      <c r="H27" s="49">
        <v>29900</v>
      </c>
      <c r="I27" s="49"/>
      <c r="J27" s="49"/>
      <c r="K27" s="49"/>
      <c r="L27" s="49">
        <f t="shared" si="2"/>
        <v>52200</v>
      </c>
      <c r="M27" s="49">
        <v>1496500</v>
      </c>
      <c r="N27" s="49"/>
      <c r="O27" s="43"/>
      <c r="P27" s="49">
        <v>1438500</v>
      </c>
      <c r="Q27" s="49">
        <v>13500</v>
      </c>
      <c r="R27" s="49">
        <f t="shared" si="3"/>
        <v>1452000</v>
      </c>
      <c r="S27" s="49"/>
      <c r="T27" s="49">
        <v>12400</v>
      </c>
      <c r="U27" s="49">
        <f t="shared" si="4"/>
        <v>12400</v>
      </c>
      <c r="V27" s="49"/>
      <c r="W27" s="49"/>
      <c r="X27" s="49"/>
      <c r="Y27" s="49"/>
      <c r="Z27" s="43">
        <f t="shared" si="5"/>
        <v>3013100</v>
      </c>
    </row>
    <row r="28" spans="1:26" ht="15" customHeight="1">
      <c r="A28" s="17"/>
      <c r="B28" s="8"/>
      <c r="C28" s="25"/>
      <c r="D28" s="41" t="s">
        <v>46</v>
      </c>
      <c r="E28" s="34" t="s">
        <v>25</v>
      </c>
      <c r="F28" s="49">
        <v>7800</v>
      </c>
      <c r="G28" s="49">
        <v>5100</v>
      </c>
      <c r="H28" s="49">
        <v>12300</v>
      </c>
      <c r="I28" s="49"/>
      <c r="J28" s="49"/>
      <c r="K28" s="49"/>
      <c r="L28" s="49">
        <f t="shared" si="2"/>
        <v>25200</v>
      </c>
      <c r="M28" s="49">
        <v>323800</v>
      </c>
      <c r="N28" s="49">
        <v>5300000</v>
      </c>
      <c r="O28" s="43"/>
      <c r="P28" s="49">
        <v>1120900</v>
      </c>
      <c r="Q28" s="49">
        <v>13500</v>
      </c>
      <c r="R28" s="49">
        <f t="shared" si="3"/>
        <v>1134400</v>
      </c>
      <c r="S28" s="49">
        <v>761800</v>
      </c>
      <c r="T28" s="49">
        <v>1900</v>
      </c>
      <c r="U28" s="49">
        <f t="shared" si="4"/>
        <v>763700</v>
      </c>
      <c r="V28" s="49"/>
      <c r="W28" s="49"/>
      <c r="X28" s="49"/>
      <c r="Y28" s="49"/>
      <c r="Z28" s="43">
        <f t="shared" si="5"/>
        <v>7547100</v>
      </c>
    </row>
    <row r="29" spans="1:26" ht="15" customHeight="1">
      <c r="A29" s="17"/>
      <c r="B29" s="8"/>
      <c r="C29" s="25"/>
      <c r="D29" s="41" t="s">
        <v>47</v>
      </c>
      <c r="E29" s="34" t="s">
        <v>26</v>
      </c>
      <c r="F29" s="49">
        <v>2700</v>
      </c>
      <c r="G29" s="49">
        <v>2700</v>
      </c>
      <c r="H29" s="49">
        <v>11500</v>
      </c>
      <c r="I29" s="49"/>
      <c r="J29" s="49">
        <v>11000</v>
      </c>
      <c r="K29" s="49"/>
      <c r="L29" s="49">
        <f t="shared" si="2"/>
        <v>27900</v>
      </c>
      <c r="M29" s="49"/>
      <c r="N29" s="49">
        <v>1500000</v>
      </c>
      <c r="O29" s="43"/>
      <c r="P29" s="49">
        <v>898400</v>
      </c>
      <c r="Q29" s="49">
        <v>11800</v>
      </c>
      <c r="R29" s="49">
        <f t="shared" si="3"/>
        <v>910200</v>
      </c>
      <c r="S29" s="49">
        <v>956800</v>
      </c>
      <c r="T29" s="49">
        <v>24200</v>
      </c>
      <c r="U29" s="49">
        <f t="shared" si="4"/>
        <v>981000</v>
      </c>
      <c r="V29" s="49"/>
      <c r="W29" s="49"/>
      <c r="X29" s="49"/>
      <c r="Y29" s="49"/>
      <c r="Z29" s="43">
        <f t="shared" si="5"/>
        <v>3419100</v>
      </c>
    </row>
    <row r="30" spans="1:26" ht="15" customHeight="1">
      <c r="A30" s="17"/>
      <c r="B30" s="8"/>
      <c r="C30" s="25"/>
      <c r="D30" s="41" t="s">
        <v>48</v>
      </c>
      <c r="E30" s="34" t="s">
        <v>27</v>
      </c>
      <c r="F30" s="49">
        <v>5000</v>
      </c>
      <c r="G30" s="49">
        <v>3800</v>
      </c>
      <c r="H30" s="49">
        <v>15000</v>
      </c>
      <c r="I30" s="49"/>
      <c r="J30" s="49"/>
      <c r="K30" s="49"/>
      <c r="L30" s="49">
        <f t="shared" si="2"/>
        <v>23800</v>
      </c>
      <c r="M30" s="49">
        <v>250000</v>
      </c>
      <c r="N30" s="49">
        <v>2700000</v>
      </c>
      <c r="O30" s="43"/>
      <c r="P30" s="49">
        <v>858600</v>
      </c>
      <c r="Q30" s="49">
        <v>18500</v>
      </c>
      <c r="R30" s="49">
        <f t="shared" si="3"/>
        <v>877100</v>
      </c>
      <c r="S30" s="49">
        <v>682700</v>
      </c>
      <c r="T30" s="49">
        <v>5900</v>
      </c>
      <c r="U30" s="49">
        <f t="shared" si="4"/>
        <v>688600</v>
      </c>
      <c r="V30" s="49"/>
      <c r="W30" s="49"/>
      <c r="X30" s="49"/>
      <c r="Y30" s="43">
        <v>497468.8</v>
      </c>
      <c r="Z30" s="43">
        <f t="shared" si="5"/>
        <v>5036968.8</v>
      </c>
    </row>
    <row r="31" spans="1:26" ht="15" customHeight="1">
      <c r="A31" s="17">
        <v>10</v>
      </c>
      <c r="B31" s="8" t="s">
        <v>0</v>
      </c>
      <c r="C31" s="25">
        <v>0</v>
      </c>
      <c r="D31" s="41" t="s">
        <v>49</v>
      </c>
      <c r="E31" s="34" t="s">
        <v>28</v>
      </c>
      <c r="F31" s="49">
        <v>11700</v>
      </c>
      <c r="G31" s="49">
        <v>8000</v>
      </c>
      <c r="H31" s="49">
        <f>33000+47000</f>
        <v>80000</v>
      </c>
      <c r="I31" s="49">
        <v>47000</v>
      </c>
      <c r="J31" s="49"/>
      <c r="K31" s="49">
        <v>7000</v>
      </c>
      <c r="L31" s="49">
        <f>F31+G31+H31+J31+K31</f>
        <v>106700</v>
      </c>
      <c r="M31" s="49"/>
      <c r="N31" s="49">
        <v>1800000</v>
      </c>
      <c r="O31" s="43">
        <v>564243.75</v>
      </c>
      <c r="P31" s="49">
        <v>2037000</v>
      </c>
      <c r="Q31" s="49">
        <v>35400</v>
      </c>
      <c r="R31" s="49">
        <f t="shared" si="3"/>
        <v>2072400</v>
      </c>
      <c r="S31" s="49"/>
      <c r="T31" s="49">
        <v>7200</v>
      </c>
      <c r="U31" s="49">
        <f t="shared" si="4"/>
        <v>7200</v>
      </c>
      <c r="V31" s="49">
        <v>-1029770</v>
      </c>
      <c r="W31" s="49"/>
      <c r="X31" s="49"/>
      <c r="Y31" s="49"/>
      <c r="Z31" s="43">
        <f t="shared" si="5"/>
        <v>3520773.75</v>
      </c>
    </row>
    <row r="32" spans="1:26" ht="15" customHeight="1">
      <c r="A32" s="17">
        <v>11</v>
      </c>
      <c r="B32" s="8" t="s">
        <v>0</v>
      </c>
      <c r="C32" s="25">
        <v>0</v>
      </c>
      <c r="D32" s="41" t="s">
        <v>50</v>
      </c>
      <c r="E32" s="34" t="s">
        <v>29</v>
      </c>
      <c r="F32" s="49">
        <v>8800</v>
      </c>
      <c r="G32" s="49">
        <v>5000</v>
      </c>
      <c r="H32" s="49">
        <v>32200</v>
      </c>
      <c r="I32" s="49"/>
      <c r="J32" s="49"/>
      <c r="K32" s="49"/>
      <c r="L32" s="49">
        <f>F32+G32+H32+J32+K32</f>
        <v>46000</v>
      </c>
      <c r="M32" s="49"/>
      <c r="N32" s="49">
        <v>800000</v>
      </c>
      <c r="O32" s="43"/>
      <c r="P32" s="49">
        <v>1945500</v>
      </c>
      <c r="Q32" s="49">
        <v>32000</v>
      </c>
      <c r="R32" s="49">
        <f t="shared" si="3"/>
        <v>1977500</v>
      </c>
      <c r="S32" s="49">
        <v>1214200</v>
      </c>
      <c r="T32" s="49">
        <v>15700</v>
      </c>
      <c r="U32" s="49">
        <f t="shared" si="4"/>
        <v>1229900</v>
      </c>
      <c r="V32" s="49"/>
      <c r="W32" s="49"/>
      <c r="X32" s="49"/>
      <c r="Y32" s="49"/>
      <c r="Z32" s="43">
        <f t="shared" si="5"/>
        <v>4053400</v>
      </c>
    </row>
    <row r="33" spans="1:26" ht="15" customHeight="1">
      <c r="A33" s="17">
        <v>12</v>
      </c>
      <c r="B33" s="8" t="s">
        <v>0</v>
      </c>
      <c r="C33" s="25">
        <v>0</v>
      </c>
      <c r="D33" s="41" t="s">
        <v>51</v>
      </c>
      <c r="E33" s="34" t="s">
        <v>30</v>
      </c>
      <c r="F33" s="49">
        <v>19300</v>
      </c>
      <c r="G33" s="49">
        <v>9900</v>
      </c>
      <c r="H33" s="49">
        <v>45400</v>
      </c>
      <c r="I33" s="49"/>
      <c r="J33" s="49"/>
      <c r="K33" s="49"/>
      <c r="L33" s="49">
        <f>F33+G33+H33+J33+K33</f>
        <v>74600</v>
      </c>
      <c r="M33" s="49"/>
      <c r="N33" s="49">
        <v>4200000</v>
      </c>
      <c r="O33" s="43"/>
      <c r="P33" s="49">
        <v>2981800</v>
      </c>
      <c r="Q33" s="49">
        <v>55600</v>
      </c>
      <c r="R33" s="49">
        <f t="shared" si="3"/>
        <v>3037400</v>
      </c>
      <c r="S33" s="49"/>
      <c r="T33" s="49">
        <v>13100</v>
      </c>
      <c r="U33" s="49">
        <f t="shared" si="4"/>
        <v>13100</v>
      </c>
      <c r="V33" s="49"/>
      <c r="W33" s="49"/>
      <c r="X33" s="49"/>
      <c r="Y33" s="49"/>
      <c r="Z33" s="43">
        <f t="shared" si="5"/>
        <v>7325100</v>
      </c>
    </row>
    <row r="34" spans="1:26" ht="18.75">
      <c r="A34" s="17"/>
      <c r="B34" s="8"/>
      <c r="C34" s="25"/>
      <c r="D34" s="39"/>
      <c r="E34" s="37" t="s">
        <v>32</v>
      </c>
      <c r="F34" s="50">
        <f aca="true" t="shared" si="6" ref="F34:Z34">SUM(F18:F33)</f>
        <v>136100</v>
      </c>
      <c r="G34" s="50">
        <f t="shared" si="6"/>
        <v>90200</v>
      </c>
      <c r="H34" s="50">
        <f t="shared" si="6"/>
        <v>409100</v>
      </c>
      <c r="I34" s="50">
        <f t="shared" si="6"/>
        <v>47000</v>
      </c>
      <c r="J34" s="50">
        <f t="shared" si="6"/>
        <v>231000</v>
      </c>
      <c r="K34" s="50">
        <f t="shared" si="6"/>
        <v>7000</v>
      </c>
      <c r="L34" s="50">
        <f t="shared" si="6"/>
        <v>873400</v>
      </c>
      <c r="M34" s="50">
        <f t="shared" si="6"/>
        <v>6554000</v>
      </c>
      <c r="N34" s="50">
        <f t="shared" si="6"/>
        <v>38800000</v>
      </c>
      <c r="O34" s="44">
        <f t="shared" si="6"/>
        <v>0</v>
      </c>
      <c r="P34" s="50">
        <f aca="true" t="shared" si="7" ref="P34:U34">SUM(P18:P33)</f>
        <v>22864400</v>
      </c>
      <c r="Q34" s="50">
        <f t="shared" si="7"/>
        <v>353800</v>
      </c>
      <c r="R34" s="50">
        <f t="shared" si="7"/>
        <v>23218200</v>
      </c>
      <c r="S34" s="50">
        <f t="shared" si="7"/>
        <v>10389200</v>
      </c>
      <c r="T34" s="50">
        <f t="shared" si="7"/>
        <v>199900</v>
      </c>
      <c r="U34" s="50">
        <f t="shared" si="7"/>
        <v>10589100</v>
      </c>
      <c r="V34" s="50">
        <f t="shared" si="6"/>
        <v>-603270</v>
      </c>
      <c r="W34" s="50">
        <f t="shared" si="6"/>
        <v>0</v>
      </c>
      <c r="X34" s="50">
        <f t="shared" si="6"/>
        <v>-780000</v>
      </c>
      <c r="Y34" s="44">
        <f t="shared" si="6"/>
        <v>497468.8</v>
      </c>
      <c r="Z34" s="44">
        <f t="shared" si="6"/>
        <v>79148898.8</v>
      </c>
    </row>
    <row r="35" spans="1:26" ht="29.25" customHeight="1">
      <c r="A35" s="17"/>
      <c r="B35" s="8"/>
      <c r="C35" s="25"/>
      <c r="D35" s="31"/>
      <c r="E35" s="37" t="s">
        <v>33</v>
      </c>
      <c r="F35" s="50">
        <f aca="true" t="shared" si="8" ref="F35:Z35">F17+F34</f>
        <v>239800</v>
      </c>
      <c r="G35" s="50">
        <f t="shared" si="8"/>
        <v>119800</v>
      </c>
      <c r="H35" s="50">
        <f t="shared" si="8"/>
        <v>457800</v>
      </c>
      <c r="I35" s="50">
        <f t="shared" si="8"/>
        <v>47000</v>
      </c>
      <c r="J35" s="50">
        <f t="shared" si="8"/>
        <v>231000</v>
      </c>
      <c r="K35" s="50">
        <f t="shared" si="8"/>
        <v>664000</v>
      </c>
      <c r="L35" s="50">
        <f t="shared" si="8"/>
        <v>1712400</v>
      </c>
      <c r="M35" s="50">
        <f t="shared" si="8"/>
        <v>6691800</v>
      </c>
      <c r="N35" s="50">
        <f t="shared" si="8"/>
        <v>40000000</v>
      </c>
      <c r="O35" s="44">
        <f t="shared" si="8"/>
        <v>0</v>
      </c>
      <c r="P35" s="50">
        <f aca="true" t="shared" si="9" ref="P35:U35">P17+P34</f>
        <v>22864400</v>
      </c>
      <c r="Q35" s="50">
        <f t="shared" si="9"/>
        <v>647000</v>
      </c>
      <c r="R35" s="50">
        <f t="shared" si="9"/>
        <v>23511400</v>
      </c>
      <c r="S35" s="50">
        <f t="shared" si="9"/>
        <v>10389200</v>
      </c>
      <c r="T35" s="50">
        <f t="shared" si="9"/>
        <v>248300</v>
      </c>
      <c r="U35" s="50">
        <f t="shared" si="9"/>
        <v>10637500</v>
      </c>
      <c r="V35" s="50">
        <f t="shared" si="8"/>
        <v>-603270</v>
      </c>
      <c r="W35" s="50">
        <f t="shared" si="8"/>
        <v>0</v>
      </c>
      <c r="X35" s="50">
        <f t="shared" si="8"/>
        <v>-780000</v>
      </c>
      <c r="Y35" s="44">
        <f t="shared" si="8"/>
        <v>497468.8</v>
      </c>
      <c r="Z35" s="44">
        <f t="shared" si="8"/>
        <v>81667298.8</v>
      </c>
    </row>
    <row r="36" spans="1:26" ht="15" customHeight="1">
      <c r="A36" s="17"/>
      <c r="B36" s="8"/>
      <c r="C36" s="25"/>
      <c r="D36" s="41">
        <v>17100000000</v>
      </c>
      <c r="E36" s="38" t="s">
        <v>34</v>
      </c>
      <c r="F36" s="49"/>
      <c r="G36" s="49"/>
      <c r="H36" s="49"/>
      <c r="I36" s="49"/>
      <c r="J36" s="49"/>
      <c r="K36" s="49"/>
      <c r="L36" s="51">
        <f>F36+G36+H36+I36+J36+K36</f>
        <v>0</v>
      </c>
      <c r="M36" s="49"/>
      <c r="N36" s="49"/>
      <c r="O36" s="49"/>
      <c r="P36" s="49"/>
      <c r="Q36" s="49"/>
      <c r="R36" s="49"/>
      <c r="S36" s="49"/>
      <c r="T36" s="49">
        <v>35300</v>
      </c>
      <c r="U36" s="49">
        <f>S36+T36</f>
        <v>35300</v>
      </c>
      <c r="V36" s="49"/>
      <c r="W36" s="49">
        <v>-426500</v>
      </c>
      <c r="X36" s="49"/>
      <c r="Y36" s="43">
        <v>-497468.8</v>
      </c>
      <c r="Z36" s="43">
        <f>L36+M36+N36+O36+V36+R36+U36+W36+X36+Y36</f>
        <v>-888668.8</v>
      </c>
    </row>
    <row r="37" spans="1:26" ht="33.75" customHeight="1">
      <c r="A37" s="16">
        <v>13</v>
      </c>
      <c r="B37" s="8" t="s">
        <v>0</v>
      </c>
      <c r="C37" s="25">
        <v>0</v>
      </c>
      <c r="D37" s="26"/>
      <c r="E37" s="32" t="s">
        <v>35</v>
      </c>
      <c r="F37" s="50">
        <f aca="true" t="shared" si="10" ref="F37:Z37">F35+F36</f>
        <v>239800</v>
      </c>
      <c r="G37" s="50">
        <f t="shared" si="10"/>
        <v>119800</v>
      </c>
      <c r="H37" s="50">
        <f t="shared" si="10"/>
        <v>457800</v>
      </c>
      <c r="I37" s="50">
        <f t="shared" si="10"/>
        <v>47000</v>
      </c>
      <c r="J37" s="50">
        <f t="shared" si="10"/>
        <v>231000</v>
      </c>
      <c r="K37" s="50">
        <f t="shared" si="10"/>
        <v>664000</v>
      </c>
      <c r="L37" s="50">
        <f t="shared" si="10"/>
        <v>1712400</v>
      </c>
      <c r="M37" s="50">
        <f t="shared" si="10"/>
        <v>6691800</v>
      </c>
      <c r="N37" s="50">
        <f t="shared" si="10"/>
        <v>40000000</v>
      </c>
      <c r="O37" s="44">
        <f t="shared" si="10"/>
        <v>0</v>
      </c>
      <c r="P37" s="50">
        <f aca="true" t="shared" si="11" ref="P37:U37">P35+P36</f>
        <v>22864400</v>
      </c>
      <c r="Q37" s="50">
        <f t="shared" si="11"/>
        <v>647000</v>
      </c>
      <c r="R37" s="50">
        <f t="shared" si="11"/>
        <v>23511400</v>
      </c>
      <c r="S37" s="50">
        <f t="shared" si="11"/>
        <v>10389200</v>
      </c>
      <c r="T37" s="50">
        <f t="shared" si="11"/>
        <v>283600</v>
      </c>
      <c r="U37" s="50">
        <f t="shared" si="11"/>
        <v>10672800</v>
      </c>
      <c r="V37" s="50">
        <f t="shared" si="10"/>
        <v>-603270</v>
      </c>
      <c r="W37" s="50">
        <f t="shared" si="10"/>
        <v>-426500</v>
      </c>
      <c r="X37" s="50">
        <f t="shared" si="10"/>
        <v>-780000</v>
      </c>
      <c r="Y37" s="44">
        <f t="shared" si="10"/>
        <v>0</v>
      </c>
      <c r="Z37" s="44">
        <f t="shared" si="10"/>
        <v>80778630</v>
      </c>
    </row>
    <row r="38" spans="1:38" s="18" customFormat="1" ht="31.5" customHeight="1">
      <c r="A38" s="10"/>
      <c r="B38" s="12"/>
      <c r="C38" s="12"/>
      <c r="D38" s="11"/>
      <c r="E38" s="45"/>
      <c r="F38" s="46"/>
      <c r="G38" s="46"/>
      <c r="H38" s="46"/>
      <c r="I38" s="46"/>
      <c r="J38" s="46"/>
      <c r="K38" s="46"/>
      <c r="L38" s="46"/>
      <c r="M38" s="54"/>
      <c r="N38" s="54"/>
      <c r="O38" s="54"/>
      <c r="P38" s="46"/>
      <c r="Q38" s="46"/>
      <c r="R38" s="46"/>
      <c r="S38" s="54" t="s">
        <v>54</v>
      </c>
      <c r="T38" s="46"/>
      <c r="U38" s="46"/>
      <c r="V38" s="46"/>
      <c r="X38" s="46"/>
      <c r="Y38" s="46"/>
      <c r="Z38" s="45" t="s">
        <v>76</v>
      </c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" ht="12.75">
      <c r="A39" s="13"/>
      <c r="B39" s="19"/>
      <c r="C39" s="19"/>
    </row>
    <row r="40" spans="1:38" s="20" customFormat="1" ht="12.75">
      <c r="A40" s="21"/>
      <c r="B40" s="22"/>
      <c r="C40" s="2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s="20" customFormat="1" ht="12.75">
      <c r="A41" s="21"/>
      <c r="B41" s="22"/>
      <c r="C41" s="22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</row>
    <row r="42" spans="1:38" s="20" customFormat="1" ht="12.75">
      <c r="A42" s="21"/>
      <c r="B42" s="22"/>
      <c r="C42" s="22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</row>
    <row r="43" spans="1:38" s="20" customFormat="1" ht="12.75">
      <c r="A43" s="21"/>
      <c r="B43" s="22"/>
      <c r="C43" s="22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</row>
    <row r="44" spans="1:3" ht="12.75">
      <c r="A44" s="13"/>
      <c r="B44" s="19"/>
      <c r="C44" s="19"/>
    </row>
    <row r="45" spans="1:3" ht="12.75">
      <c r="A45" s="13"/>
      <c r="B45" s="19"/>
      <c r="C45" s="19"/>
    </row>
    <row r="46" spans="1:3" ht="12.75">
      <c r="A46" s="13"/>
      <c r="B46" s="19"/>
      <c r="C46" s="19"/>
    </row>
    <row r="47" spans="1:3" ht="12.75">
      <c r="A47" s="13"/>
      <c r="B47" s="19"/>
      <c r="C47" s="19"/>
    </row>
    <row r="48" spans="1:3" ht="12.75">
      <c r="A48" s="13"/>
      <c r="B48" s="19"/>
      <c r="C48" s="19"/>
    </row>
    <row r="49" spans="1:3" ht="12.75">
      <c r="A49" s="13"/>
      <c r="B49" s="19"/>
      <c r="C49" s="19"/>
    </row>
    <row r="50" spans="1:3" ht="12.75">
      <c r="A50" s="13"/>
      <c r="B50" s="19"/>
      <c r="C50" s="19"/>
    </row>
    <row r="51" spans="1:3" ht="12.75">
      <c r="A51" s="13"/>
      <c r="B51" s="19"/>
      <c r="C51" s="19"/>
    </row>
    <row r="52" spans="1:3" ht="12.75">
      <c r="A52" s="13"/>
      <c r="B52" s="19"/>
      <c r="C52" s="19"/>
    </row>
    <row r="53" spans="1:3" ht="12.75">
      <c r="A53" s="13"/>
      <c r="B53" s="19"/>
      <c r="C53" s="19"/>
    </row>
    <row r="54" spans="1:3" ht="12.75">
      <c r="A54" s="13"/>
      <c r="B54" s="19"/>
      <c r="C54" s="19"/>
    </row>
    <row r="55" spans="1:3" ht="12.75">
      <c r="A55" s="13"/>
      <c r="B55" s="19"/>
      <c r="C55" s="19"/>
    </row>
    <row r="56" spans="1:3" ht="12.75">
      <c r="A56" s="13"/>
      <c r="B56" s="19"/>
      <c r="C56" s="19"/>
    </row>
    <row r="57" spans="1:3" ht="12.75">
      <c r="A57" s="13"/>
      <c r="B57" s="19"/>
      <c r="C57" s="19"/>
    </row>
    <row r="58" spans="1:3" ht="12.75">
      <c r="A58" s="13"/>
      <c r="B58" s="19"/>
      <c r="C58" s="19"/>
    </row>
    <row r="59" spans="1:3" ht="12.75">
      <c r="A59" s="13"/>
      <c r="B59" s="19"/>
      <c r="C59" s="19"/>
    </row>
    <row r="60" spans="1:3" ht="12.75">
      <c r="A60" s="13"/>
      <c r="B60" s="19"/>
      <c r="C60" s="19"/>
    </row>
    <row r="61" spans="1:3" ht="12.75">
      <c r="A61" s="13"/>
      <c r="B61" s="19"/>
      <c r="C61" s="19"/>
    </row>
    <row r="62" spans="1:3" ht="12.75">
      <c r="A62" s="13"/>
      <c r="B62" s="19"/>
      <c r="C62" s="19"/>
    </row>
    <row r="63" spans="1:3" ht="12.75">
      <c r="A63" s="13"/>
      <c r="B63" s="19"/>
      <c r="C63" s="19"/>
    </row>
    <row r="64" spans="1:3" ht="12.75">
      <c r="A64" s="13"/>
      <c r="B64" s="19"/>
      <c r="C64" s="19"/>
    </row>
    <row r="65" spans="1:3" ht="12.75">
      <c r="A65" s="13"/>
      <c r="B65" s="19"/>
      <c r="C65" s="19"/>
    </row>
    <row r="66" spans="1:3" ht="12.75">
      <c r="A66" s="13"/>
      <c r="B66" s="19"/>
      <c r="C66" s="19"/>
    </row>
    <row r="67" ht="44.25" customHeight="1">
      <c r="A67" s="13"/>
    </row>
    <row r="68" ht="12.75">
      <c r="A68" s="13"/>
    </row>
    <row r="69" ht="12.75">
      <c r="A69" s="13"/>
    </row>
    <row r="70" ht="16.5" thickBot="1">
      <c r="C70" s="23"/>
    </row>
    <row r="80" ht="45.75" customHeight="1"/>
  </sheetData>
  <sheetProtection/>
  <mergeCells count="28">
    <mergeCell ref="X9:Y9"/>
    <mergeCell ref="X8:Y8"/>
    <mergeCell ref="Y10:Y11"/>
    <mergeCell ref="V9:V11"/>
    <mergeCell ref="N9:N11"/>
    <mergeCell ref="P9:R9"/>
    <mergeCell ref="P10:R10"/>
    <mergeCell ref="S9:U9"/>
    <mergeCell ref="S10:U10"/>
    <mergeCell ref="E7:E11"/>
    <mergeCell ref="D7:D11"/>
    <mergeCell ref="Z7:Z11"/>
    <mergeCell ref="X10:X11"/>
    <mergeCell ref="M9:M11"/>
    <mergeCell ref="W9:W11"/>
    <mergeCell ref="F9:L9"/>
    <mergeCell ref="F10:L10"/>
    <mergeCell ref="X7:Y7"/>
    <mergeCell ref="O9:O11"/>
    <mergeCell ref="K4:L4"/>
    <mergeCell ref="X4:Z4"/>
    <mergeCell ref="F5:L5"/>
    <mergeCell ref="F7:L7"/>
    <mergeCell ref="F8:L8"/>
    <mergeCell ref="M7:R7"/>
    <mergeCell ref="M8:R8"/>
    <mergeCell ref="S7:W7"/>
    <mergeCell ref="S8:V8"/>
  </mergeCells>
  <printOptions horizontalCentered="1"/>
  <pageMargins left="0.1968503937007874" right="0" top="0.4330708661417323" bottom="0.15748031496062992" header="0.2362204724409449" footer="0.1968503937007874"/>
  <pageSetup fitToHeight="0" horizontalDpi="600" verticalDpi="600" orientation="landscape" paperSize="9" scale="72" r:id="rId1"/>
  <headerFooter differentFirst="1" alignWithMargins="0">
    <oddHeader>&amp;C&amp;P</oddHeader>
  </headerFooter>
  <colBreaks count="1" manualBreakCount="1">
    <brk id="18" min="3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2015-12-01T14:56:49Z</cp:lastPrinted>
  <dcterms:created xsi:type="dcterms:W3CDTF">2014-01-17T10:52:16Z</dcterms:created>
  <dcterms:modified xsi:type="dcterms:W3CDTF">2015-12-08T09:50:13Z</dcterms:modified>
  <cp:category/>
  <cp:version/>
  <cp:contentType/>
  <cp:contentStatus/>
</cp:coreProperties>
</file>